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نشاط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59" i="1"/>
  <c r="C55"/>
  <c r="C54"/>
  <c r="C42"/>
  <c r="C41"/>
  <c r="C34"/>
  <c r="F27"/>
  <c r="C27"/>
  <c r="F26"/>
  <c r="C26"/>
  <c r="F25"/>
  <c r="C25"/>
  <c r="F24"/>
  <c r="C24"/>
  <c r="F23"/>
  <c r="C23"/>
  <c r="C36" s="1"/>
  <c r="F22"/>
  <c r="C22"/>
  <c r="C37" s="1"/>
  <c r="F21"/>
  <c r="C21"/>
  <c r="F20"/>
  <c r="C20"/>
  <c r="F19"/>
  <c r="C62" s="1"/>
  <c r="C19"/>
  <c r="F18"/>
  <c r="C18"/>
  <c r="D56" s="1"/>
  <c r="F17"/>
  <c r="C17"/>
  <c r="F16"/>
  <c r="C16"/>
  <c r="C63" s="1"/>
  <c r="F15"/>
  <c r="C15"/>
  <c r="F14"/>
  <c r="C14"/>
  <c r="F13"/>
  <c r="C13"/>
  <c r="F12"/>
  <c r="C12"/>
  <c r="C53" s="1"/>
  <c r="F11"/>
  <c r="C11"/>
  <c r="F10"/>
  <c r="C10"/>
  <c r="F9"/>
  <c r="C35" s="1"/>
  <c r="C9"/>
  <c r="F8"/>
  <c r="D58" s="1"/>
  <c r="C8"/>
  <c r="D40" s="1"/>
  <c r="F7"/>
  <c r="C7"/>
  <c r="F6"/>
  <c r="C6"/>
  <c r="D43" s="1"/>
  <c r="F5"/>
  <c r="C45" s="1"/>
  <c r="C5"/>
  <c r="F4"/>
  <c r="C4"/>
  <c r="D61" l="1"/>
  <c r="D39"/>
  <c r="C52"/>
  <c r="C60"/>
  <c r="E48"/>
  <c r="C44"/>
  <c r="D57"/>
  <c r="D38"/>
</calcChain>
</file>

<file path=xl/sharedStrings.xml><?xml version="1.0" encoding="utf-8"?>
<sst xmlns="http://schemas.openxmlformats.org/spreadsheetml/2006/main" count="91" uniqueCount="74">
  <si>
    <t>تحليل مؤشرات مجموع النشاط التجاري للقطاع العام لسنة 2015</t>
  </si>
  <si>
    <t>ألاف الدنانير</t>
  </si>
  <si>
    <t>التسلسل</t>
  </si>
  <si>
    <t xml:space="preserve">     المفـــردات</t>
  </si>
  <si>
    <t>المبلـــــغ</t>
  </si>
  <si>
    <t xml:space="preserve">    المفــــردات</t>
  </si>
  <si>
    <t>المبلــــــغ</t>
  </si>
  <si>
    <t xml:space="preserve">راس المال المدفوع </t>
  </si>
  <si>
    <t xml:space="preserve">اجمالي الموجودات الثابتة للسنة السابقة </t>
  </si>
  <si>
    <t>الأرباح المحتجزة</t>
  </si>
  <si>
    <t>الإضافات السنوية للموجودات الثابتة (900+1000-2000)</t>
  </si>
  <si>
    <t>حق الملكية (100+200)</t>
  </si>
  <si>
    <t>أيرادات النشاط الجاري</t>
  </si>
  <si>
    <t>تخصيصات طويلة الأجل</t>
  </si>
  <si>
    <t>أيرادات أخرى</t>
  </si>
  <si>
    <t>قروض طويلة الأجل</t>
  </si>
  <si>
    <t>كلفة البضاعة المباعة</t>
  </si>
  <si>
    <t>رأس المال المتاح  (300+400+500)</t>
  </si>
  <si>
    <t>الإنتاج الكلي بسعر المنتج (2200+2300-2400)</t>
  </si>
  <si>
    <t>المطلوبات المتداولة</t>
  </si>
  <si>
    <t>الأستخدامات الوسيطة</t>
  </si>
  <si>
    <t>محموع جانب المطلوبات (600+700)</t>
  </si>
  <si>
    <t>القيمة المضافة الإجمالية بسعر المنتج (2500-2600)</t>
  </si>
  <si>
    <t>إجمالي الموجودات الثابتة</t>
  </si>
  <si>
    <t xml:space="preserve">الضرائب غير المباشرة </t>
  </si>
  <si>
    <t>إنشاءات تحت التنفيذ</t>
  </si>
  <si>
    <t>الإعانات</t>
  </si>
  <si>
    <t>الإندثارات المتراكمة</t>
  </si>
  <si>
    <t>القيمةالمضافة الإجمالية بالكلفة (2700-2800+2900)</t>
  </si>
  <si>
    <t>صافي الموجودات الثابتة (900+1000-1010)</t>
  </si>
  <si>
    <t>الإندثارات السنوية</t>
  </si>
  <si>
    <t>مخزون أخر المدة</t>
  </si>
  <si>
    <t>صافي القيمة المضافة بالكلفة(3000-3100)</t>
  </si>
  <si>
    <t>أ. مستلزمات سلعية</t>
  </si>
  <si>
    <t>صافي التحويلات الجارية</t>
  </si>
  <si>
    <t xml:space="preserve">د. بضاعة مشتراة بغرض البيع </t>
  </si>
  <si>
    <t>دخل عوامل الإنتاج (3200+3300)</t>
  </si>
  <si>
    <t>ه. مواد أخرى</t>
  </si>
  <si>
    <t>أ. صافي الربح أو الخسارة</t>
  </si>
  <si>
    <t>و. بضاعة بطريق الشحن</t>
  </si>
  <si>
    <t>الموجودات المتداولة الأخرى</t>
  </si>
  <si>
    <t xml:space="preserve">حصة الخزينة </t>
  </si>
  <si>
    <t>الموجودات السائلة</t>
  </si>
  <si>
    <t>حصة العاملين</t>
  </si>
  <si>
    <t>رأس المال العامل(1200+1300+1400)</t>
  </si>
  <si>
    <t>ب. الرواتب والأجور</t>
  </si>
  <si>
    <t>صافي رأس المال العامل (1500-700)</t>
  </si>
  <si>
    <t>ج. صافي الفوائد المدفوعة</t>
  </si>
  <si>
    <t>الموجودات الأخرى</t>
  </si>
  <si>
    <t>د. إيجارات الأراضي المدفوعة</t>
  </si>
  <si>
    <t>رأس المال المستخدم600=(1100+1600+1700)</t>
  </si>
  <si>
    <t>تعويضات المشتغلين(3530+3600)</t>
  </si>
  <si>
    <t>مجموع جانب الموجودات800=(1100+1500+1700)</t>
  </si>
  <si>
    <t>فائض العمليات (3200-3900)</t>
  </si>
  <si>
    <t>الجهاز المركزي للإحصاء وتكنولوجيا المعلومات (الحسابات القومية)</t>
  </si>
  <si>
    <t>القطاع: التجاري العام</t>
  </si>
  <si>
    <t>النشاط: التجارة</t>
  </si>
  <si>
    <t>مجموع النشاط</t>
  </si>
  <si>
    <t>المؤشرات المالية والأقتصادية</t>
  </si>
  <si>
    <t>المؤشـــــــــــــــــــــــــــــــــــــــــــــــــــــــــــــــــــــــــــــــــــــــرات</t>
  </si>
  <si>
    <t>القيمـــــــــــــــــــة</t>
  </si>
  <si>
    <t>النسبــــــة</t>
  </si>
  <si>
    <t>مؤشرأنتاجية الدينار من الأجور</t>
  </si>
  <si>
    <t>أنتاجية رأس المال الثابت</t>
  </si>
  <si>
    <t>نسبة التداول</t>
  </si>
  <si>
    <t>نسبة السيولة السريعة</t>
  </si>
  <si>
    <t>نسبة المخزون إلى صافي رأس المال العامل</t>
  </si>
  <si>
    <t>نسبة عائد الأستثمار</t>
  </si>
  <si>
    <t>نسبة الأقتراض إلى مجموع الموجودات</t>
  </si>
  <si>
    <t>معامل رأس المال</t>
  </si>
  <si>
    <t>مساهمة الربح في تكوين القيمة المضافة</t>
  </si>
  <si>
    <t>مساهمة التمويل الذاتي في الأستثمارات الحالية والمستقبلية</t>
  </si>
  <si>
    <t>معدل نصيب رأس المال من العائد المتحقق</t>
  </si>
  <si>
    <t>دوران المخزون</t>
  </si>
</sst>
</file>

<file path=xl/styles.xml><?xml version="1.0" encoding="utf-8"?>
<styleSheet xmlns="http://schemas.openxmlformats.org/spreadsheetml/2006/main">
  <numFmts count="1">
    <numFmt numFmtId="164" formatCode="0E+00;\ᠸ"/>
  </numFmts>
  <fonts count="5">
    <font>
      <sz val="10"/>
      <name val="Arial"/>
      <charset val="178"/>
    </font>
    <font>
      <b/>
      <sz val="14"/>
      <name val="Simplified Arabic"/>
      <family val="1"/>
    </font>
    <font>
      <b/>
      <sz val="14"/>
      <name val="Simplified Arabic"/>
      <charset val="178"/>
    </font>
    <font>
      <b/>
      <sz val="10"/>
      <name val="Simplified Arabic"/>
      <charset val="178"/>
    </font>
    <font>
      <b/>
      <sz val="12"/>
      <name val="Simplified Arabic"/>
      <charset val="17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 indent="1"/>
    </xf>
    <xf numFmtId="0" fontId="4" fillId="0" borderId="3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 indent="1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horizontal="right" vertical="center" indent="1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horizontal="right" vertical="center" indent="1"/>
    </xf>
    <xf numFmtId="0" fontId="4" fillId="0" borderId="0" xfId="0" applyFont="1" applyAlignment="1">
      <alignment vertical="center"/>
    </xf>
    <xf numFmtId="0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vertical="center"/>
    </xf>
    <xf numFmtId="0" fontId="4" fillId="0" borderId="2" xfId="0" applyNumberFormat="1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2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578;&#1580;&#1575;&#1585;&#1610;%202015/&#1578;&#1580;&#1575;&#1585;&#1610;%20&#1593;&#1575;&#1605;%202015%20-%20Cop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سيارات"/>
      <sheetName val="ورقة5 (2)"/>
      <sheetName val="توزيع المنتجات النفطية"/>
      <sheetName val="ورقة5 (12)"/>
      <sheetName val="أسواق مركزية"/>
      <sheetName val="ورقة1"/>
      <sheetName val="نفط"/>
      <sheetName val="Sheet3"/>
      <sheetName val="صندوق"/>
      <sheetName val="ورقة10"/>
      <sheetName val="مناطق حرة"/>
      <sheetName val="Sheet1"/>
      <sheetName val="سياحة"/>
      <sheetName val="ورقة3"/>
      <sheetName val="نشاط"/>
      <sheetName val="ورقة12"/>
      <sheetName val="قطاع"/>
      <sheetName val="16"/>
    </sheetNames>
    <sheetDataSet>
      <sheetData sheetId="0">
        <row r="5">
          <cell r="C5">
            <v>5000000</v>
          </cell>
          <cell r="F5">
            <v>18462358</v>
          </cell>
        </row>
        <row r="6">
          <cell r="C6">
            <v>76215799</v>
          </cell>
          <cell r="F6">
            <v>520356</v>
          </cell>
        </row>
        <row r="7">
          <cell r="C7">
            <v>81215799</v>
          </cell>
          <cell r="F7">
            <v>26452790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487282</v>
          </cell>
        </row>
        <row r="10">
          <cell r="C10">
            <v>81215799</v>
          </cell>
          <cell r="F10">
            <v>25965508</v>
          </cell>
        </row>
        <row r="11">
          <cell r="C11">
            <v>235910306</v>
          </cell>
          <cell r="F11">
            <v>2913229</v>
          </cell>
        </row>
        <row r="12">
          <cell r="C12">
            <v>317126105</v>
          </cell>
          <cell r="F12">
            <v>23052279</v>
          </cell>
        </row>
        <row r="13">
          <cell r="C13">
            <v>18940153</v>
          </cell>
          <cell r="F13">
            <v>0</v>
          </cell>
        </row>
        <row r="14">
          <cell r="C14">
            <v>0</v>
          </cell>
          <cell r="F14">
            <v>0</v>
          </cell>
        </row>
        <row r="15">
          <cell r="C15">
            <v>5731031</v>
          </cell>
          <cell r="F15">
            <v>23052279</v>
          </cell>
        </row>
        <row r="16">
          <cell r="C16">
            <v>13209122</v>
          </cell>
          <cell r="F16">
            <v>871528</v>
          </cell>
        </row>
        <row r="17">
          <cell r="C17">
            <v>72813302</v>
          </cell>
          <cell r="F17">
            <v>22180751</v>
          </cell>
        </row>
        <row r="18">
          <cell r="C18">
            <v>256853</v>
          </cell>
          <cell r="F18">
            <v>-161218</v>
          </cell>
        </row>
        <row r="19">
          <cell r="C19">
            <v>72555427</v>
          </cell>
          <cell r="F19">
            <v>22019533</v>
          </cell>
        </row>
        <row r="20">
          <cell r="C20">
            <v>0</v>
          </cell>
          <cell r="F20">
            <v>-220456</v>
          </cell>
        </row>
        <row r="21">
          <cell r="C21">
            <v>1022</v>
          </cell>
          <cell r="F21">
            <v>-220456</v>
          </cell>
        </row>
        <row r="22">
          <cell r="C22">
            <v>56375783</v>
          </cell>
          <cell r="F22">
            <v>0</v>
          </cell>
        </row>
        <row r="23">
          <cell r="C23">
            <v>173307067</v>
          </cell>
          <cell r="F23">
            <v>0</v>
          </cell>
        </row>
        <row r="24">
          <cell r="C24">
            <v>302496152</v>
          </cell>
          <cell r="F24">
            <v>22294697</v>
          </cell>
        </row>
        <row r="25">
          <cell r="C25">
            <v>66585846</v>
          </cell>
          <cell r="F25">
            <v>0</v>
          </cell>
        </row>
        <row r="26">
          <cell r="C26">
            <v>1420831</v>
          </cell>
          <cell r="F26">
            <v>-54708</v>
          </cell>
        </row>
        <row r="27">
          <cell r="C27">
            <v>81215799</v>
          </cell>
          <cell r="F27">
            <v>22294697</v>
          </cell>
        </row>
        <row r="28">
          <cell r="C28">
            <v>317126105</v>
          </cell>
          <cell r="F28">
            <v>-113946</v>
          </cell>
        </row>
      </sheetData>
      <sheetData sheetId="1"/>
      <sheetData sheetId="2">
        <row r="4">
          <cell r="C4">
            <v>3064264</v>
          </cell>
          <cell r="F4">
            <v>627567267</v>
          </cell>
        </row>
        <row r="5">
          <cell r="C5">
            <v>2499073816</v>
          </cell>
          <cell r="F5">
            <v>57120857</v>
          </cell>
        </row>
        <row r="6">
          <cell r="C6">
            <v>2502138080</v>
          </cell>
          <cell r="F6">
            <v>7299032575</v>
          </cell>
        </row>
        <row r="7">
          <cell r="C7">
            <v>12</v>
          </cell>
          <cell r="F7">
            <v>28645426</v>
          </cell>
        </row>
        <row r="8">
          <cell r="C8">
            <v>0</v>
          </cell>
          <cell r="F8">
            <v>5017679872</v>
          </cell>
        </row>
        <row r="9">
          <cell r="C9">
            <v>2502138092</v>
          </cell>
          <cell r="F9">
            <v>2309998129</v>
          </cell>
        </row>
        <row r="10">
          <cell r="C10">
            <v>4475684451</v>
          </cell>
          <cell r="F10">
            <v>413209771</v>
          </cell>
        </row>
        <row r="11">
          <cell r="C11">
            <v>6977822543</v>
          </cell>
          <cell r="F11">
            <v>1896788358</v>
          </cell>
        </row>
        <row r="12">
          <cell r="C12">
            <v>622283960</v>
          </cell>
          <cell r="F12">
            <v>68868299</v>
          </cell>
        </row>
        <row r="13">
          <cell r="C13">
            <v>62404164</v>
          </cell>
          <cell r="F13">
            <v>0</v>
          </cell>
        </row>
        <row r="14">
          <cell r="C14">
            <v>199733031</v>
          </cell>
          <cell r="F14">
            <v>1827920059</v>
          </cell>
        </row>
        <row r="15">
          <cell r="C15">
            <v>484955093</v>
          </cell>
          <cell r="F15">
            <v>49459682</v>
          </cell>
        </row>
        <row r="16">
          <cell r="C16">
            <v>230150169</v>
          </cell>
          <cell r="F16">
            <v>1778460377</v>
          </cell>
        </row>
        <row r="17">
          <cell r="C17">
            <v>63367697</v>
          </cell>
          <cell r="F17">
            <v>554000369</v>
          </cell>
        </row>
        <row r="18">
          <cell r="C18">
            <v>129186400</v>
          </cell>
          <cell r="F18">
            <v>2332460746</v>
          </cell>
        </row>
        <row r="19">
          <cell r="C19">
            <v>9123361</v>
          </cell>
          <cell r="F19">
            <v>1899509465</v>
          </cell>
        </row>
        <row r="20">
          <cell r="C20">
            <v>28472711</v>
          </cell>
          <cell r="F20">
            <v>1668506428</v>
          </cell>
        </row>
        <row r="21">
          <cell r="C21">
            <v>5337870059</v>
          </cell>
          <cell r="F21">
            <v>231003037</v>
          </cell>
        </row>
        <row r="22">
          <cell r="C22">
            <v>923873392</v>
          </cell>
          <cell r="F22">
            <v>0</v>
          </cell>
        </row>
        <row r="23">
          <cell r="C23">
            <v>6491893620</v>
          </cell>
          <cell r="F23">
            <v>433601341</v>
          </cell>
        </row>
        <row r="24">
          <cell r="C24">
            <v>2016209169</v>
          </cell>
          <cell r="F24">
            <v>-599280</v>
          </cell>
        </row>
        <row r="25">
          <cell r="C25">
            <v>973830</v>
          </cell>
          <cell r="F25">
            <v>-50780</v>
          </cell>
        </row>
        <row r="26">
          <cell r="C26">
            <v>2502138092</v>
          </cell>
          <cell r="F26">
            <v>433601341</v>
          </cell>
        </row>
        <row r="27">
          <cell r="C27">
            <v>6977822543</v>
          </cell>
          <cell r="F27">
            <v>1344859036</v>
          </cell>
        </row>
      </sheetData>
      <sheetData sheetId="3"/>
      <sheetData sheetId="4">
        <row r="4">
          <cell r="C4">
            <v>155000</v>
          </cell>
          <cell r="F4">
            <v>0</v>
          </cell>
        </row>
        <row r="5">
          <cell r="C5">
            <v>-274749807</v>
          </cell>
          <cell r="F5">
            <v>0</v>
          </cell>
        </row>
        <row r="6">
          <cell r="C6">
            <v>-274594807</v>
          </cell>
          <cell r="F6">
            <v>5181709</v>
          </cell>
        </row>
        <row r="7">
          <cell r="C7">
            <v>31</v>
          </cell>
          <cell r="F7">
            <v>0</v>
          </cell>
        </row>
        <row r="8">
          <cell r="C8">
            <v>0</v>
          </cell>
          <cell r="F8">
            <v>2447052</v>
          </cell>
        </row>
        <row r="9">
          <cell r="C9">
            <v>-274594776</v>
          </cell>
          <cell r="F9">
            <v>2734657</v>
          </cell>
        </row>
        <row r="10">
          <cell r="C10">
            <v>382269081</v>
          </cell>
          <cell r="F10">
            <v>1943836</v>
          </cell>
        </row>
        <row r="11">
          <cell r="C11">
            <v>107674305</v>
          </cell>
          <cell r="F11">
            <v>790821</v>
          </cell>
        </row>
        <row r="12">
          <cell r="C12">
            <v>3746178</v>
          </cell>
          <cell r="F12">
            <v>0</v>
          </cell>
        </row>
        <row r="13">
          <cell r="C13">
            <v>248445</v>
          </cell>
          <cell r="F13">
            <v>0</v>
          </cell>
        </row>
        <row r="14">
          <cell r="C14">
            <v>2095123</v>
          </cell>
          <cell r="F14">
            <v>790821</v>
          </cell>
        </row>
        <row r="15">
          <cell r="C15">
            <v>1899500</v>
          </cell>
          <cell r="F15">
            <v>170797</v>
          </cell>
        </row>
        <row r="16">
          <cell r="C16">
            <v>2374842</v>
          </cell>
          <cell r="F16">
            <v>620024</v>
          </cell>
        </row>
        <row r="17">
          <cell r="C17">
            <v>2294063</v>
          </cell>
          <cell r="F17">
            <v>302180</v>
          </cell>
        </row>
        <row r="18">
          <cell r="F18">
            <v>922204</v>
          </cell>
        </row>
        <row r="19">
          <cell r="C19">
            <v>4769</v>
          </cell>
          <cell r="F19">
            <v>-28093298</v>
          </cell>
        </row>
        <row r="20">
          <cell r="C20">
            <v>76010</v>
          </cell>
          <cell r="F20">
            <v>-28093298</v>
          </cell>
        </row>
        <row r="21">
          <cell r="C21">
            <v>99778668</v>
          </cell>
          <cell r="F21">
            <v>0</v>
          </cell>
        </row>
        <row r="22">
          <cell r="C22">
            <v>1988966</v>
          </cell>
          <cell r="F22">
            <v>0</v>
          </cell>
        </row>
        <row r="23">
          <cell r="C23">
            <v>104142476</v>
          </cell>
          <cell r="F23">
            <v>29523829</v>
          </cell>
        </row>
        <row r="24">
          <cell r="C24">
            <v>-278126605</v>
          </cell>
          <cell r="F24">
            <v>0</v>
          </cell>
        </row>
        <row r="25">
          <cell r="C25">
            <v>1632329</v>
          </cell>
          <cell r="F25">
            <v>-508327</v>
          </cell>
        </row>
        <row r="26">
          <cell r="C26">
            <v>-274594776</v>
          </cell>
          <cell r="F26">
            <v>29523829</v>
          </cell>
        </row>
        <row r="27">
          <cell r="C27">
            <v>107674305</v>
          </cell>
          <cell r="F27">
            <v>-28903805</v>
          </cell>
        </row>
      </sheetData>
      <sheetData sheetId="5"/>
      <sheetData sheetId="6">
        <row r="4">
          <cell r="C4">
            <v>9521</v>
          </cell>
          <cell r="F4">
            <v>11677902</v>
          </cell>
        </row>
        <row r="5">
          <cell r="C5">
            <v>45316886</v>
          </cell>
          <cell r="F5">
            <v>336646</v>
          </cell>
        </row>
        <row r="6">
          <cell r="C6">
            <v>45326407</v>
          </cell>
          <cell r="F6">
            <v>63503729</v>
          </cell>
        </row>
        <row r="7">
          <cell r="C7">
            <v>0</v>
          </cell>
          <cell r="F7">
            <v>0</v>
          </cell>
        </row>
        <row r="8">
          <cell r="C8">
            <v>0</v>
          </cell>
          <cell r="F8">
            <v>0</v>
          </cell>
        </row>
        <row r="9">
          <cell r="C9">
            <v>45326407</v>
          </cell>
          <cell r="F9">
            <v>63503729</v>
          </cell>
        </row>
        <row r="10">
          <cell r="C10">
            <v>168996999</v>
          </cell>
          <cell r="F10">
            <v>11106461</v>
          </cell>
        </row>
        <row r="11">
          <cell r="C11">
            <v>214323406</v>
          </cell>
          <cell r="F11">
            <v>52397268</v>
          </cell>
        </row>
        <row r="12">
          <cell r="C12">
            <v>11907381</v>
          </cell>
          <cell r="F12">
            <v>0</v>
          </cell>
        </row>
        <row r="13">
          <cell r="C13">
            <v>0</v>
          </cell>
          <cell r="F13">
            <v>0</v>
          </cell>
        </row>
        <row r="14">
          <cell r="C14">
            <v>3929288</v>
          </cell>
          <cell r="F14">
            <v>52397268</v>
          </cell>
        </row>
        <row r="15">
          <cell r="C15">
            <v>7978093</v>
          </cell>
          <cell r="F15">
            <v>848073</v>
          </cell>
        </row>
        <row r="16">
          <cell r="C16">
            <v>113837</v>
          </cell>
          <cell r="F16">
            <v>51549195</v>
          </cell>
        </row>
        <row r="17">
          <cell r="C17">
            <v>77292</v>
          </cell>
          <cell r="F17">
            <v>-4552242</v>
          </cell>
        </row>
        <row r="18">
          <cell r="C18">
            <v>0</v>
          </cell>
          <cell r="F18">
            <v>46996953</v>
          </cell>
        </row>
        <row r="19">
          <cell r="C19">
            <v>36545</v>
          </cell>
          <cell r="F19">
            <v>37782589</v>
          </cell>
        </row>
        <row r="20">
          <cell r="C20">
            <v>0</v>
          </cell>
          <cell r="F20">
            <v>37782589</v>
          </cell>
        </row>
        <row r="21">
          <cell r="C21">
            <v>37609843</v>
          </cell>
          <cell r="F21">
            <v>0</v>
          </cell>
        </row>
        <row r="22">
          <cell r="C22">
            <v>168621633</v>
          </cell>
          <cell r="F22">
            <v>0</v>
          </cell>
        </row>
        <row r="23">
          <cell r="C23">
            <v>206345313</v>
          </cell>
          <cell r="F23">
            <v>9214364</v>
          </cell>
        </row>
        <row r="24">
          <cell r="C24">
            <v>37348314</v>
          </cell>
          <cell r="F24">
            <v>0</v>
          </cell>
        </row>
        <row r="25">
          <cell r="C25">
            <v>0</v>
          </cell>
          <cell r="F25">
            <v>0</v>
          </cell>
        </row>
        <row r="26">
          <cell r="C26">
            <v>45326407</v>
          </cell>
          <cell r="F26">
            <v>9214364</v>
          </cell>
        </row>
        <row r="27">
          <cell r="C27">
            <v>214323406</v>
          </cell>
          <cell r="F27">
            <v>42334831</v>
          </cell>
        </row>
      </sheetData>
      <sheetData sheetId="7"/>
      <sheetData sheetId="8">
        <row r="4">
          <cell r="C4">
            <v>0</v>
          </cell>
          <cell r="F4">
            <v>0</v>
          </cell>
        </row>
        <row r="5">
          <cell r="C5">
            <v>642174</v>
          </cell>
          <cell r="F5">
            <v>0</v>
          </cell>
        </row>
        <row r="6">
          <cell r="C6">
            <v>642174</v>
          </cell>
          <cell r="F6">
            <v>0</v>
          </cell>
        </row>
        <row r="7">
          <cell r="C7">
            <v>0</v>
          </cell>
          <cell r="F7">
            <v>2753</v>
          </cell>
        </row>
        <row r="8">
          <cell r="C8">
            <v>0</v>
          </cell>
          <cell r="F8">
            <v>0</v>
          </cell>
        </row>
        <row r="9">
          <cell r="C9">
            <v>642174</v>
          </cell>
          <cell r="F9">
            <v>2753</v>
          </cell>
        </row>
        <row r="10">
          <cell r="C10">
            <v>509024</v>
          </cell>
          <cell r="F10">
            <v>3</v>
          </cell>
        </row>
        <row r="11">
          <cell r="C11">
            <v>1151198</v>
          </cell>
          <cell r="F11">
            <v>2750</v>
          </cell>
        </row>
        <row r="12">
          <cell r="C12">
            <v>0</v>
          </cell>
          <cell r="F12">
            <v>0</v>
          </cell>
        </row>
        <row r="13">
          <cell r="C13">
            <v>0</v>
          </cell>
          <cell r="F13">
            <v>0</v>
          </cell>
        </row>
        <row r="14">
          <cell r="C14">
            <v>0</v>
          </cell>
          <cell r="F14">
            <v>2750</v>
          </cell>
        </row>
        <row r="15">
          <cell r="C15">
            <v>0</v>
          </cell>
          <cell r="F15">
            <v>0</v>
          </cell>
        </row>
        <row r="16">
          <cell r="C16">
            <v>0</v>
          </cell>
          <cell r="F16">
            <v>2750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F18">
            <v>2750</v>
          </cell>
        </row>
        <row r="19">
          <cell r="C19">
            <v>0</v>
          </cell>
          <cell r="F19">
            <v>3080</v>
          </cell>
        </row>
        <row r="20">
          <cell r="C20">
            <v>0</v>
          </cell>
          <cell r="F20">
            <v>3080</v>
          </cell>
        </row>
        <row r="21">
          <cell r="C21">
            <v>21750</v>
          </cell>
          <cell r="F21">
            <v>0</v>
          </cell>
        </row>
        <row r="22">
          <cell r="C22">
            <v>819037</v>
          </cell>
          <cell r="F22">
            <v>0</v>
          </cell>
        </row>
        <row r="23">
          <cell r="C23">
            <v>840787</v>
          </cell>
          <cell r="F23">
            <v>0</v>
          </cell>
        </row>
        <row r="24">
          <cell r="C24">
            <v>331763</v>
          </cell>
          <cell r="F24">
            <v>-330</v>
          </cell>
        </row>
        <row r="25">
          <cell r="C25">
            <v>310411</v>
          </cell>
          <cell r="F25">
            <v>0</v>
          </cell>
        </row>
        <row r="26">
          <cell r="C26">
            <v>642174</v>
          </cell>
          <cell r="F26">
            <v>0</v>
          </cell>
        </row>
        <row r="27">
          <cell r="C27">
            <v>1151198</v>
          </cell>
          <cell r="F27">
            <v>2750</v>
          </cell>
        </row>
      </sheetData>
      <sheetData sheetId="9"/>
      <sheetData sheetId="10">
        <row r="4">
          <cell r="C4">
            <v>0</v>
          </cell>
          <cell r="F4">
            <v>7264365</v>
          </cell>
        </row>
        <row r="5">
          <cell r="C5">
            <v>16908604</v>
          </cell>
          <cell r="F5">
            <v>10153</v>
          </cell>
        </row>
        <row r="6">
          <cell r="C6">
            <v>16908604</v>
          </cell>
          <cell r="F6">
            <v>5708081</v>
          </cell>
        </row>
        <row r="7">
          <cell r="C7">
            <v>0</v>
          </cell>
          <cell r="F7">
            <v>0</v>
          </cell>
        </row>
        <row r="8">
          <cell r="C8">
            <v>0</v>
          </cell>
          <cell r="F8">
            <v>0</v>
          </cell>
        </row>
        <row r="9">
          <cell r="C9">
            <v>16908604</v>
          </cell>
          <cell r="F9">
            <v>5708081</v>
          </cell>
        </row>
        <row r="10">
          <cell r="C10">
            <v>7342602</v>
          </cell>
          <cell r="F10">
            <v>291666</v>
          </cell>
        </row>
        <row r="11">
          <cell r="C11">
            <v>24251206</v>
          </cell>
          <cell r="F11">
            <v>5416415</v>
          </cell>
        </row>
        <row r="12">
          <cell r="C12">
            <v>7272362</v>
          </cell>
          <cell r="F12">
            <v>0</v>
          </cell>
        </row>
        <row r="13">
          <cell r="C13">
            <v>0</v>
          </cell>
          <cell r="F13">
            <v>0</v>
          </cell>
        </row>
        <row r="14">
          <cell r="C14">
            <v>3361408</v>
          </cell>
          <cell r="F14">
            <v>5416415</v>
          </cell>
        </row>
        <row r="15">
          <cell r="C15">
            <v>3910954</v>
          </cell>
          <cell r="F15">
            <v>511000</v>
          </cell>
        </row>
        <row r="16">
          <cell r="C16">
            <v>12830</v>
          </cell>
          <cell r="F16">
            <v>4905415</v>
          </cell>
        </row>
        <row r="17">
          <cell r="C17">
            <v>12830</v>
          </cell>
          <cell r="F17">
            <v>-42461</v>
          </cell>
        </row>
        <row r="18">
          <cell r="C18">
            <v>0</v>
          </cell>
          <cell r="F18">
            <v>4862954</v>
          </cell>
        </row>
        <row r="19">
          <cell r="C19">
            <v>0</v>
          </cell>
          <cell r="F19">
            <v>4564846</v>
          </cell>
        </row>
        <row r="20">
          <cell r="C20">
            <v>0</v>
          </cell>
          <cell r="F20">
            <v>3399528</v>
          </cell>
        </row>
        <row r="21">
          <cell r="C21">
            <v>136143</v>
          </cell>
          <cell r="F21">
            <v>1165318</v>
          </cell>
        </row>
        <row r="22">
          <cell r="C22">
            <v>20191279</v>
          </cell>
          <cell r="F22">
            <v>0</v>
          </cell>
        </row>
        <row r="23">
          <cell r="C23">
            <v>20340252</v>
          </cell>
          <cell r="F23">
            <v>2103774</v>
          </cell>
        </row>
        <row r="24">
          <cell r="C24">
            <v>12997650</v>
          </cell>
          <cell r="F24">
            <v>0</v>
          </cell>
        </row>
        <row r="25">
          <cell r="C25">
            <v>0</v>
          </cell>
          <cell r="F25">
            <v>-1805666</v>
          </cell>
        </row>
        <row r="26">
          <cell r="C26">
            <v>16908604</v>
          </cell>
          <cell r="F26">
            <v>2103774</v>
          </cell>
        </row>
        <row r="27">
          <cell r="C27">
            <v>24251206</v>
          </cell>
          <cell r="F27">
            <v>2801641</v>
          </cell>
        </row>
      </sheetData>
      <sheetData sheetId="11"/>
      <sheetData sheetId="12">
        <row r="4">
          <cell r="C4">
            <v>1200000</v>
          </cell>
          <cell r="F4">
            <v>20724226</v>
          </cell>
        </row>
        <row r="5">
          <cell r="C5">
            <v>31200195</v>
          </cell>
          <cell r="F5">
            <v>356277</v>
          </cell>
        </row>
        <row r="6">
          <cell r="C6">
            <v>32400195</v>
          </cell>
          <cell r="F6">
            <v>16320181</v>
          </cell>
        </row>
        <row r="7">
          <cell r="C7">
            <v>0</v>
          </cell>
          <cell r="F7">
            <v>0</v>
          </cell>
        </row>
        <row r="8">
          <cell r="C8">
            <v>0</v>
          </cell>
          <cell r="F8">
            <v>63726</v>
          </cell>
        </row>
        <row r="9">
          <cell r="C9">
            <v>32400195</v>
          </cell>
          <cell r="F9">
            <v>16256455</v>
          </cell>
        </row>
        <row r="10">
          <cell r="C10">
            <v>98602956</v>
          </cell>
          <cell r="F10">
            <v>2673744</v>
          </cell>
        </row>
        <row r="11">
          <cell r="C11">
            <v>131003151</v>
          </cell>
          <cell r="F11">
            <v>13582711</v>
          </cell>
        </row>
        <row r="12">
          <cell r="C12">
            <v>21012533</v>
          </cell>
          <cell r="F12">
            <v>3570</v>
          </cell>
        </row>
        <row r="13">
          <cell r="C13">
            <v>0</v>
          </cell>
          <cell r="F13">
            <v>0</v>
          </cell>
        </row>
        <row r="14">
          <cell r="C14">
            <v>5360753</v>
          </cell>
          <cell r="F14">
            <v>13579141</v>
          </cell>
        </row>
        <row r="15">
          <cell r="C15">
            <v>15651780</v>
          </cell>
          <cell r="F15">
            <v>1661099</v>
          </cell>
        </row>
        <row r="16">
          <cell r="C16">
            <v>764204</v>
          </cell>
          <cell r="F16">
            <v>11918042</v>
          </cell>
        </row>
        <row r="17">
          <cell r="C17">
            <v>764204</v>
          </cell>
          <cell r="F17">
            <v>9017492</v>
          </cell>
        </row>
        <row r="18">
          <cell r="C18">
            <v>0</v>
          </cell>
          <cell r="F18">
            <v>20935534</v>
          </cell>
        </row>
        <row r="19">
          <cell r="C19">
            <v>0</v>
          </cell>
          <cell r="F19">
            <v>-2735935</v>
          </cell>
        </row>
        <row r="20">
          <cell r="C20">
            <v>0</v>
          </cell>
          <cell r="F20">
            <v>-2735935</v>
          </cell>
        </row>
        <row r="21">
          <cell r="C21">
            <v>72359705</v>
          </cell>
          <cell r="F21">
            <v>0</v>
          </cell>
        </row>
        <row r="22">
          <cell r="C22">
            <v>36343106</v>
          </cell>
          <cell r="F22">
            <v>0</v>
          </cell>
        </row>
        <row r="23">
          <cell r="C23">
            <v>109467015</v>
          </cell>
          <cell r="F23">
            <v>23815183</v>
          </cell>
        </row>
        <row r="24">
          <cell r="C24">
            <v>10864059</v>
          </cell>
          <cell r="F24">
            <v>-143714</v>
          </cell>
        </row>
        <row r="25">
          <cell r="C25">
            <v>5884356</v>
          </cell>
          <cell r="F25">
            <v>0</v>
          </cell>
        </row>
        <row r="26">
          <cell r="C26">
            <v>32400195</v>
          </cell>
          <cell r="F26">
            <v>23815183</v>
          </cell>
        </row>
        <row r="27">
          <cell r="C27">
            <v>131003151</v>
          </cell>
          <cell r="F27">
            <v>-11897141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4"/>
  <sheetViews>
    <sheetView rightToLeft="1" tabSelected="1" view="pageBreakPreview" zoomScaleSheetLayoutView="100" workbookViewId="0">
      <selection activeCell="E5" sqref="E5"/>
    </sheetView>
  </sheetViews>
  <sheetFormatPr defaultRowHeight="18.95" customHeight="1"/>
  <cols>
    <col min="1" max="1" width="7.28515625" style="1" customWidth="1"/>
    <col min="2" max="2" width="47" style="1" customWidth="1"/>
    <col min="3" max="3" width="14.7109375" style="1" customWidth="1"/>
    <col min="4" max="4" width="9" style="1" customWidth="1"/>
    <col min="5" max="5" width="47" style="1" customWidth="1"/>
    <col min="6" max="6" width="14.7109375" style="1" customWidth="1"/>
    <col min="7" max="7" width="14.42578125" style="1" customWidth="1"/>
    <col min="8" max="8" width="9.140625" style="1"/>
    <col min="9" max="9" width="11" style="1" bestFit="1" customWidth="1"/>
    <col min="10" max="16384" width="9.140625" style="1"/>
  </cols>
  <sheetData>
    <row r="1" spans="1:6" ht="18.95" customHeight="1">
      <c r="A1" s="30" t="s">
        <v>0</v>
      </c>
      <c r="B1" s="31"/>
      <c r="C1" s="31"/>
      <c r="D1" s="31"/>
      <c r="E1" s="31"/>
      <c r="F1" s="31"/>
    </row>
    <row r="2" spans="1:6" ht="18.95" customHeight="1" thickBot="1">
      <c r="A2" s="32"/>
      <c r="B2" s="32"/>
      <c r="E2" s="2"/>
      <c r="F2" s="2" t="s">
        <v>1</v>
      </c>
    </row>
    <row r="3" spans="1:6" ht="18.95" customHeight="1" thickBot="1">
      <c r="A3" s="3" t="s">
        <v>2</v>
      </c>
      <c r="B3" s="3" t="s">
        <v>3</v>
      </c>
      <c r="C3" s="4" t="s">
        <v>4</v>
      </c>
      <c r="D3" s="3" t="s">
        <v>2</v>
      </c>
      <c r="E3" s="3" t="s">
        <v>5</v>
      </c>
      <c r="F3" s="4" t="s">
        <v>6</v>
      </c>
    </row>
    <row r="4" spans="1:6" ht="18.95" customHeight="1">
      <c r="A4" s="5">
        <v>100</v>
      </c>
      <c r="B4" s="6" t="s">
        <v>7</v>
      </c>
      <c r="C4" s="7">
        <f>[1]سيارات!C5+'[1]توزيع المنتجات النفطية'!C4+'[1]أسواق مركزية'!C4+[1]نفط!C4+[1]صندوق!C4+'[1]مناطق حرة'!C4+[1]سياحة!C4</f>
        <v>9428785</v>
      </c>
      <c r="D4" s="5">
        <v>2000</v>
      </c>
      <c r="E4" s="6" t="s">
        <v>8</v>
      </c>
      <c r="F4" s="7">
        <f>[1]سيارات!F5+'[1]توزيع المنتجات النفطية'!F4+'[1]أسواق مركزية'!F4+[1]نفط!F4+[1]صندوق!F4+'[1]مناطق حرة'!F4+[1]سياحة!F4</f>
        <v>685696118</v>
      </c>
    </row>
    <row r="5" spans="1:6" ht="18.95" customHeight="1">
      <c r="A5" s="8">
        <v>200</v>
      </c>
      <c r="B5" s="9" t="s">
        <v>9</v>
      </c>
      <c r="C5" s="7">
        <f>[1]سيارات!C6+'[1]توزيع المنتجات النفطية'!C5+'[1]أسواق مركزية'!C5+[1]نفط!C5+[1]صندوق!C5+'[1]مناطق حرة'!C5+[1]سياحة!C5</f>
        <v>2394607667</v>
      </c>
      <c r="D5" s="8">
        <v>2100</v>
      </c>
      <c r="E5" s="9" t="s">
        <v>10</v>
      </c>
      <c r="F5" s="7">
        <f>[1]سيارات!F6+'[1]توزيع المنتجات النفطية'!F5+'[1]أسواق مركزية'!F5+[1]نفط!F5+[1]صندوق!F5+'[1]مناطق حرة'!F5+[1]سياحة!F5</f>
        <v>58344289</v>
      </c>
    </row>
    <row r="6" spans="1:6" ht="18.95" customHeight="1">
      <c r="A6" s="8">
        <v>300</v>
      </c>
      <c r="B6" s="9" t="s">
        <v>11</v>
      </c>
      <c r="C6" s="7">
        <f>[1]سيارات!C7+'[1]توزيع المنتجات النفطية'!C6+'[1]أسواق مركزية'!C6+[1]نفط!C6+[1]صندوق!C6+'[1]مناطق حرة'!C6+[1]سياحة!C6</f>
        <v>2404036452</v>
      </c>
      <c r="D6" s="8">
        <v>2200</v>
      </c>
      <c r="E6" s="9" t="s">
        <v>12</v>
      </c>
      <c r="F6" s="7">
        <f>[1]سيارات!F7+'[1]توزيع المنتجات النفطية'!F6+'[1]أسواق مركزية'!F6+[1]نفط!F6+[1]صندوق!F6+'[1]مناطق حرة'!F6+[1]سياحة!F6</f>
        <v>7416199065</v>
      </c>
    </row>
    <row r="7" spans="1:6" ht="18.95" customHeight="1">
      <c r="A7" s="8">
        <v>400</v>
      </c>
      <c r="B7" s="9" t="s">
        <v>13</v>
      </c>
      <c r="C7" s="7">
        <f>[1]سيارات!C8+'[1]توزيع المنتجات النفطية'!C7+'[1]أسواق مركزية'!C7+[1]نفط!C7+[1]صندوق!C7+'[1]مناطق حرة'!C7+[1]سياحة!C7</f>
        <v>43</v>
      </c>
      <c r="D7" s="8">
        <v>2300</v>
      </c>
      <c r="E7" s="9" t="s">
        <v>14</v>
      </c>
      <c r="F7" s="7">
        <f>[1]سيارات!F8+'[1]توزيع المنتجات النفطية'!F7+'[1]أسواق مركزية'!F7+[1]نفط!F7+[1]صندوق!F7+'[1]مناطق حرة'!F7+[1]سياحة!F7</f>
        <v>28648179</v>
      </c>
    </row>
    <row r="8" spans="1:6" ht="18.95" customHeight="1">
      <c r="A8" s="8">
        <v>500</v>
      </c>
      <c r="B8" s="9" t="s">
        <v>15</v>
      </c>
      <c r="C8" s="7">
        <f>[1]سيارات!C9+'[1]توزيع المنتجات النفطية'!C8+'[1]أسواق مركزية'!C8+[1]نفط!C8+[1]صندوق!C8+'[1]مناطق حرة'!C8+[1]سياحة!C8</f>
        <v>0</v>
      </c>
      <c r="D8" s="8">
        <v>2400</v>
      </c>
      <c r="E8" s="9" t="s">
        <v>16</v>
      </c>
      <c r="F8" s="7">
        <f>[1]سيارات!F9+'[1]توزيع المنتجات النفطية'!F8+'[1]أسواق مركزية'!F8+[1]نفط!F8+[1]صندوق!F8+'[1]مناطق حرة'!F8+[1]سياحة!F8</f>
        <v>5020677932</v>
      </c>
    </row>
    <row r="9" spans="1:6" ht="18.95" customHeight="1">
      <c r="A9" s="8">
        <v>600</v>
      </c>
      <c r="B9" s="9" t="s">
        <v>17</v>
      </c>
      <c r="C9" s="7">
        <f>[1]سيارات!C10+'[1]توزيع المنتجات النفطية'!C9+'[1]أسواق مركزية'!C9+[1]نفط!C9+[1]صندوق!C9+'[1]مناطق حرة'!C9+[1]سياحة!C9</f>
        <v>2404036495</v>
      </c>
      <c r="D9" s="8">
        <v>2500</v>
      </c>
      <c r="E9" s="9" t="s">
        <v>18</v>
      </c>
      <c r="F9" s="7">
        <f>[1]سيارات!F10+'[1]توزيع المنتجات النفطية'!F9+'[1]أسواق مركزية'!F9+[1]نفط!F9+[1]صندوق!F9+'[1]مناطق حرة'!F9+[1]سياحة!F9</f>
        <v>2424169312</v>
      </c>
    </row>
    <row r="10" spans="1:6" ht="18.95" customHeight="1">
      <c r="A10" s="8">
        <v>700</v>
      </c>
      <c r="B10" s="9" t="s">
        <v>19</v>
      </c>
      <c r="C10" s="7">
        <f>[1]سيارات!C11+'[1]توزيع المنتجات النفطية'!C10+'[1]أسواق مركزية'!C10+[1]نفط!C10+[1]صندوق!C10+'[1]مناطق حرة'!C10+[1]سياحة!C10</f>
        <v>5369315419</v>
      </c>
      <c r="D10" s="8">
        <v>2600</v>
      </c>
      <c r="E10" s="9" t="s">
        <v>20</v>
      </c>
      <c r="F10" s="7">
        <f>[1]سيارات!F11+'[1]توزيع المنتجات النفطية'!F10+'[1]أسواق مركزية'!F10+[1]نفط!F10+[1]صندوق!F10+'[1]مناطق حرة'!F10+[1]سياحة!F10</f>
        <v>432138710</v>
      </c>
    </row>
    <row r="11" spans="1:6" ht="18.95" customHeight="1">
      <c r="A11" s="8">
        <v>800</v>
      </c>
      <c r="B11" s="9" t="s">
        <v>21</v>
      </c>
      <c r="C11" s="7">
        <f>[1]سيارات!C12+'[1]توزيع المنتجات النفطية'!C11+'[1]أسواق مركزية'!C11+[1]نفط!C11+[1]صندوق!C11+'[1]مناطق حرة'!C11+[1]سياحة!C11</f>
        <v>7773351914</v>
      </c>
      <c r="D11" s="8">
        <v>2700</v>
      </c>
      <c r="E11" s="9" t="s">
        <v>22</v>
      </c>
      <c r="F11" s="7">
        <f>[1]سيارات!F12+'[1]توزيع المنتجات النفطية'!F11+'[1]أسواق مركزية'!F11+[1]نفط!F11+[1]صندوق!F11+'[1]مناطق حرة'!F11+[1]سياحة!F11</f>
        <v>1992030602</v>
      </c>
    </row>
    <row r="12" spans="1:6" ht="18.95" customHeight="1">
      <c r="A12" s="8">
        <v>900</v>
      </c>
      <c r="B12" s="9" t="s">
        <v>23</v>
      </c>
      <c r="C12" s="7">
        <f>[1]سيارات!C13+'[1]توزيع المنتجات النفطية'!C12+'[1]أسواق مركزية'!C12+[1]نفط!C12+[1]صندوق!C12+'[1]مناطق حرة'!C12+[1]سياحة!C12</f>
        <v>685162567</v>
      </c>
      <c r="D12" s="8">
        <v>2800</v>
      </c>
      <c r="E12" s="9" t="s">
        <v>24</v>
      </c>
      <c r="F12" s="7">
        <f>[1]سيارات!F13+'[1]توزيع المنتجات النفطية'!F12+'[1]أسواق مركزية'!F12+[1]نفط!F12+[1]صندوق!F12+'[1]مناطق حرة'!F12+[1]سياحة!F12</f>
        <v>68871869</v>
      </c>
    </row>
    <row r="13" spans="1:6" ht="18.95" customHeight="1">
      <c r="A13" s="8">
        <v>1000</v>
      </c>
      <c r="B13" s="9" t="s">
        <v>25</v>
      </c>
      <c r="C13" s="7">
        <f>[1]سيارات!C14+'[1]توزيع المنتجات النفطية'!C13+'[1]أسواق مركزية'!C13+[1]نفط!C13+[1]صندوق!C13+'[1]مناطق حرة'!C13+[1]سياحة!C13</f>
        <v>62652609</v>
      </c>
      <c r="D13" s="8">
        <v>2900</v>
      </c>
      <c r="E13" s="9" t="s">
        <v>26</v>
      </c>
      <c r="F13" s="7">
        <f>[1]سيارات!F14+'[1]توزيع المنتجات النفطية'!F13+'[1]أسواق مركزية'!F13+[1]نفط!F13+[1]صندوق!F13+'[1]مناطق حرة'!F13+[1]سياحة!F13</f>
        <v>0</v>
      </c>
    </row>
    <row r="14" spans="1:6" ht="18.95" customHeight="1">
      <c r="A14" s="8">
        <v>1010</v>
      </c>
      <c r="B14" s="9" t="s">
        <v>27</v>
      </c>
      <c r="C14" s="7">
        <f>[1]سيارات!C15+'[1]توزيع المنتجات النفطية'!C14+'[1]أسواق مركزية'!C14+[1]نفط!C14+[1]صندوق!C14+'[1]مناطق حرة'!C14+[1]سياحة!C14</f>
        <v>220210634</v>
      </c>
      <c r="D14" s="8">
        <v>3000</v>
      </c>
      <c r="E14" s="9" t="s">
        <v>28</v>
      </c>
      <c r="F14" s="7">
        <f>[1]سيارات!F15+'[1]توزيع المنتجات النفطية'!F14+'[1]أسواق مركزية'!F14+[1]نفط!F14+[1]صندوق!F14+'[1]مناطق حرة'!F14+[1]سياحة!F14</f>
        <v>1923158733</v>
      </c>
    </row>
    <row r="15" spans="1:6" ht="18.95" customHeight="1">
      <c r="A15" s="8">
        <v>1100</v>
      </c>
      <c r="B15" s="9" t="s">
        <v>29</v>
      </c>
      <c r="C15" s="7">
        <f>[1]سيارات!C16+'[1]توزيع المنتجات النفطية'!C15+'[1]أسواق مركزية'!C15+[1]نفط!C15+[1]صندوق!C15+'[1]مناطق حرة'!C15+[1]سياحة!C15</f>
        <v>527604542</v>
      </c>
      <c r="D15" s="8">
        <v>3100</v>
      </c>
      <c r="E15" s="9" t="s">
        <v>30</v>
      </c>
      <c r="F15" s="7">
        <f>[1]سيارات!F16+'[1]توزيع المنتجات النفطية'!F15+'[1]أسواق مركزية'!F15+[1]نفط!F15+[1]صندوق!F15+'[1]مناطق حرة'!F15+[1]سياحة!F15</f>
        <v>53522179</v>
      </c>
    </row>
    <row r="16" spans="1:6" ht="18.95" customHeight="1">
      <c r="A16" s="8">
        <v>1200</v>
      </c>
      <c r="B16" s="9" t="s">
        <v>31</v>
      </c>
      <c r="C16" s="7">
        <f>[1]سيارات!C17+'[1]توزيع المنتجات النفطية'!C16+'[1]أسواق مركزية'!C16+[1]نفط!C16+[1]صندوق!C16+'[1]مناطق حرة'!C16+[1]سياحة!C16</f>
        <v>306229184</v>
      </c>
      <c r="D16" s="8">
        <v>3200</v>
      </c>
      <c r="E16" s="9" t="s">
        <v>32</v>
      </c>
      <c r="F16" s="7">
        <f>[1]سيارات!F17+'[1]توزيع المنتجات النفطية'!F16+'[1]أسواق مركزية'!F16+[1]نفط!F16+[1]صندوق!F16+'[1]مناطق حرة'!F16+[1]سياحة!F16</f>
        <v>1869636554</v>
      </c>
    </row>
    <row r="17" spans="1:6" ht="18.95" customHeight="1">
      <c r="A17" s="8">
        <v>1210</v>
      </c>
      <c r="B17" s="9" t="s">
        <v>33</v>
      </c>
      <c r="C17" s="7">
        <f>[1]سيارات!C18+'[1]توزيع المنتجات النفطية'!C17+'[1]أسواق مركزية'!C17+[1]نفط!C17+[1]صندوق!C17+'[1]مناطق حرة'!C17+[1]سياحة!C17</f>
        <v>66772939</v>
      </c>
      <c r="D17" s="8">
        <v>3300</v>
      </c>
      <c r="E17" s="9" t="s">
        <v>34</v>
      </c>
      <c r="F17" s="7">
        <f>[1]سيارات!F18+'[1]توزيع المنتجات النفطية'!F17+'[1]أسواق مركزية'!F17+[1]نفط!F17+[1]صندوق!F17+'[1]مناطق حرة'!F17+[1]سياحة!F17</f>
        <v>558564120</v>
      </c>
    </row>
    <row r="18" spans="1:6" ht="18.95" customHeight="1">
      <c r="A18" s="8">
        <v>1220</v>
      </c>
      <c r="B18" s="9" t="s">
        <v>35</v>
      </c>
      <c r="C18" s="7">
        <f>[1]سيارات!C19+'[1]توزيع المنتجات النفطية'!C18+'[1]أسواق مركزية'!C18+[1]نفط!C18+[1]صندوق!C18+'[1]مناطق حرة'!C18+[1]سياحة!C18</f>
        <v>201741827</v>
      </c>
      <c r="D18" s="8">
        <v>3400</v>
      </c>
      <c r="E18" s="9" t="s">
        <v>36</v>
      </c>
      <c r="F18" s="7">
        <f>[1]سيارات!F19+'[1]توزيع المنتجات النفطية'!F18+'[1]أسواق مركزية'!F18+[1]نفط!F18+[1]صندوق!F18+'[1]مناطق حرة'!F18+[1]سياحة!F18</f>
        <v>2428200674</v>
      </c>
    </row>
    <row r="19" spans="1:6" ht="18.95" customHeight="1">
      <c r="A19" s="8">
        <v>1230</v>
      </c>
      <c r="B19" s="9" t="s">
        <v>37</v>
      </c>
      <c r="C19" s="7">
        <f>[1]سيارات!C20+'[1]توزيع المنتجات النفطية'!C19+'[1]أسواق مركزية'!C19+[1]نفط!C19+[1]صندوق!C19+'[1]مناطق حرة'!C19+[1]سياحة!C19</f>
        <v>9164675</v>
      </c>
      <c r="D19" s="8">
        <v>3500</v>
      </c>
      <c r="E19" s="9" t="s">
        <v>38</v>
      </c>
      <c r="F19" s="7">
        <f>[1]سيارات!F20+'[1]توزيع المنتجات النفطية'!F19+'[1]أسواق مركزية'!F19+[1]نفط!F19+[1]صندوق!F19+'[1]مناطق حرة'!F19+[1]سياحة!F19</f>
        <v>1910810291</v>
      </c>
    </row>
    <row r="20" spans="1:6" ht="18.95" customHeight="1">
      <c r="A20" s="8">
        <v>1240</v>
      </c>
      <c r="B20" s="9" t="s">
        <v>39</v>
      </c>
      <c r="C20" s="7">
        <f>[1]سيارات!C21+'[1]توزيع المنتجات النفطية'!C20+'[1]أسواق مركزية'!C20+[1]نفط!C20+[1]صندوق!C20+'[1]مناطق حرة'!C20+[1]سياحة!C20</f>
        <v>28549743</v>
      </c>
      <c r="D20" s="8">
        <v>3510</v>
      </c>
      <c r="E20" s="9" t="s">
        <v>9</v>
      </c>
      <c r="F20" s="7">
        <f>[1]سيارات!F21+'[1]توزيع المنتجات النفطية'!F20+'[1]أسواق مركزية'!F20+[1]نفط!F20+[1]صندوق!F20+'[1]مناطق حرة'!F20+[1]سياحة!F20</f>
        <v>1678641936</v>
      </c>
    </row>
    <row r="21" spans="1:6" ht="18.95" customHeight="1">
      <c r="A21" s="8">
        <v>1300</v>
      </c>
      <c r="B21" s="9" t="s">
        <v>40</v>
      </c>
      <c r="C21" s="7">
        <f>[1]سيارات!C22+'[1]توزيع المنتجات النفطية'!C21+'[1]أسواق مركزية'!C21+[1]نفط!C21+[1]صندوق!C21+'[1]مناطق حرة'!C21+[1]سياحة!C21</f>
        <v>5604151951</v>
      </c>
      <c r="D21" s="8">
        <v>3520</v>
      </c>
      <c r="E21" s="9" t="s">
        <v>41</v>
      </c>
      <c r="F21" s="7">
        <f>[1]سيارات!F22+'[1]توزيع المنتجات النفطية'!F21+'[1]أسواق مركزية'!F21+[1]نفط!F21+[1]صندوق!F21+'[1]مناطق حرة'!F21+[1]سياحة!F21</f>
        <v>232168355</v>
      </c>
    </row>
    <row r="22" spans="1:6" ht="18.95" customHeight="1">
      <c r="A22" s="8">
        <v>1400</v>
      </c>
      <c r="B22" s="9" t="s">
        <v>42</v>
      </c>
      <c r="C22" s="7">
        <f>[1]سيارات!C23+'[1]توزيع المنتجات النفطية'!C22+'[1]أسواق مركزية'!C22+[1]نفط!C22+[1]صندوق!C22+'[1]مناطق حرة'!C22+[1]سياحة!C22</f>
        <v>1325144480</v>
      </c>
      <c r="D22" s="8">
        <v>3530</v>
      </c>
      <c r="E22" s="9" t="s">
        <v>43</v>
      </c>
      <c r="F22" s="7">
        <f>[1]سيارات!F23+'[1]توزيع المنتجات النفطية'!F22+'[1]أسواق مركزية'!F22+[1]نفط!F22+[1]صندوق!F22+'[1]مناطق حرة'!F22+[1]سياحة!F22</f>
        <v>0</v>
      </c>
    </row>
    <row r="23" spans="1:6" ht="18.95" customHeight="1">
      <c r="A23" s="8">
        <v>1500</v>
      </c>
      <c r="B23" s="9" t="s">
        <v>44</v>
      </c>
      <c r="C23" s="7">
        <f>[1]سيارات!C24+'[1]توزيع المنتجات النفطية'!C23+'[1]أسواق مركزية'!C23+[1]نفط!C23+[1]صندوق!C23+'[1]مناطق حرة'!C23+[1]سياحة!C23</f>
        <v>7235525615</v>
      </c>
      <c r="D23" s="8">
        <v>3600</v>
      </c>
      <c r="E23" s="9" t="s">
        <v>45</v>
      </c>
      <c r="F23" s="7">
        <f>[1]سيارات!F24+'[1]توزيع المنتجات النفطية'!F23+'[1]أسواق مركزية'!F23+[1]نفط!F23+[1]صندوق!F23+'[1]مناطق حرة'!F23+[1]سياحة!F23</f>
        <v>520553188</v>
      </c>
    </row>
    <row r="24" spans="1:6" ht="18.95" customHeight="1">
      <c r="A24" s="8">
        <v>1600</v>
      </c>
      <c r="B24" s="9" t="s">
        <v>46</v>
      </c>
      <c r="C24" s="7">
        <f>[1]سيارات!C25+'[1]توزيع المنتجات النفطية'!C24+'[1]أسواق مركزية'!C24+[1]نفط!C24+[1]صندوق!C24+'[1]مناطق حرة'!C24+[1]سياحة!C24</f>
        <v>1866210196</v>
      </c>
      <c r="D24" s="8">
        <v>3700</v>
      </c>
      <c r="E24" s="9" t="s">
        <v>47</v>
      </c>
      <c r="F24" s="7">
        <f>[1]سيارات!F25+'[1]توزيع المنتجات النفطية'!F24+'[1]أسواق مركزية'!F24+[1]نفط!F24+[1]صندوق!F24+'[1]مناطق حرة'!F24+[1]سياحة!F24</f>
        <v>-743324</v>
      </c>
    </row>
    <row r="25" spans="1:6" ht="18.95" customHeight="1">
      <c r="A25" s="8">
        <v>1700</v>
      </c>
      <c r="B25" s="9" t="s">
        <v>48</v>
      </c>
      <c r="C25" s="7">
        <f>[1]سيارات!C26+'[1]توزيع المنتجات النفطية'!C25+'[1]أسواق مركزية'!C25+[1]نفط!C25+[1]صندوق!C25+'[1]مناطق حرة'!C25+[1]سياحة!C25</f>
        <v>10221757</v>
      </c>
      <c r="D25" s="8">
        <v>3800</v>
      </c>
      <c r="E25" s="9" t="s">
        <v>49</v>
      </c>
      <c r="F25" s="7">
        <f>[1]سيارات!F26+'[1]توزيع المنتجات النفطية'!F25+'[1]أسواق مركزية'!F25+[1]نفط!F25+[1]صندوق!F25+'[1]مناطق حرة'!F25+[1]سياحة!F25</f>
        <v>-2419481</v>
      </c>
    </row>
    <row r="26" spans="1:6" ht="18.95" customHeight="1">
      <c r="A26" s="8">
        <v>1800</v>
      </c>
      <c r="B26" s="9" t="s">
        <v>50</v>
      </c>
      <c r="C26" s="7">
        <f>[1]سيارات!C27+'[1]توزيع المنتجات النفطية'!C26+'[1]أسواق مركزية'!C26+[1]نفط!C26+[1]صندوق!C26+'[1]مناطق حرة'!C26+[1]سياحة!C26</f>
        <v>2404036495</v>
      </c>
      <c r="D26" s="8">
        <v>3900</v>
      </c>
      <c r="E26" s="9" t="s">
        <v>51</v>
      </c>
      <c r="F26" s="7">
        <f>[1]سيارات!F27+'[1]توزيع المنتجات النفطية'!F26+'[1]أسواق مركزية'!F26+[1]نفط!F26+[1]صندوق!F26+'[1]مناطق حرة'!F26+[1]سياحة!F26</f>
        <v>520553188</v>
      </c>
    </row>
    <row r="27" spans="1:6" ht="18.95" customHeight="1">
      <c r="A27" s="8">
        <v>1900</v>
      </c>
      <c r="B27" s="9" t="s">
        <v>52</v>
      </c>
      <c r="C27" s="7">
        <f>[1]سيارات!C28+'[1]توزيع المنتجات النفطية'!C27+'[1]أسواق مركزية'!C27+[1]نفط!C27+[1]صندوق!C27+'[1]مناطق حرة'!C27+[1]سياحة!C27</f>
        <v>7773351914</v>
      </c>
      <c r="D27" s="8">
        <v>4000</v>
      </c>
      <c r="E27" s="9" t="s">
        <v>53</v>
      </c>
      <c r="F27" s="7">
        <f>[1]سيارات!F28+'[1]توزيع المنتجات النفطية'!F27+'[1]أسواق مركزية'!F27+[1]نفط!F27+[1]صندوق!F27+'[1]مناطق حرة'!F27+[1]سياحة!F27</f>
        <v>1349083366</v>
      </c>
    </row>
    <row r="28" spans="1:6" ht="18.95" hidden="1" customHeight="1">
      <c r="A28" s="10" t="s">
        <v>54</v>
      </c>
      <c r="B28" s="11"/>
      <c r="D28" s="12"/>
      <c r="E28" s="13"/>
    </row>
    <row r="29" spans="1:6" ht="18.95" hidden="1" customHeight="1">
      <c r="A29" s="14" t="s">
        <v>55</v>
      </c>
      <c r="B29" s="14"/>
    </row>
    <row r="30" spans="1:6" ht="18.95" hidden="1" customHeight="1">
      <c r="A30" s="14" t="s">
        <v>56</v>
      </c>
      <c r="B30" s="14"/>
    </row>
    <row r="31" spans="1:6" ht="18.95" hidden="1" customHeight="1">
      <c r="A31" s="14" t="s">
        <v>57</v>
      </c>
      <c r="B31" s="14"/>
    </row>
    <row r="32" spans="1:6" ht="18.95" hidden="1" customHeight="1" thickBot="1">
      <c r="A32" s="33" t="s">
        <v>58</v>
      </c>
      <c r="B32" s="33"/>
      <c r="C32" s="33"/>
    </row>
    <row r="33" spans="1:5" ht="18.95" hidden="1" customHeight="1" thickBot="1">
      <c r="A33" s="15" t="s">
        <v>59</v>
      </c>
      <c r="B33" s="16"/>
      <c r="C33" s="17" t="s">
        <v>60</v>
      </c>
      <c r="D33" s="17" t="s">
        <v>61</v>
      </c>
    </row>
    <row r="34" spans="1:5" ht="18.95" hidden="1" customHeight="1" thickBot="1">
      <c r="A34" s="15" t="s">
        <v>62</v>
      </c>
      <c r="B34" s="16"/>
      <c r="C34" s="18">
        <f>F9/F26</f>
        <v>4.6569099332842816</v>
      </c>
      <c r="D34" s="17"/>
    </row>
    <row r="35" spans="1:5" ht="18.95" hidden="1" customHeight="1" thickBot="1">
      <c r="A35" s="15" t="s">
        <v>63</v>
      </c>
      <c r="B35" s="16"/>
      <c r="C35" s="18">
        <f>F9/C12</f>
        <v>3.5380936273478585</v>
      </c>
      <c r="D35" s="17"/>
    </row>
    <row r="36" spans="1:5" ht="18.95" hidden="1" customHeight="1" thickBot="1">
      <c r="A36" s="15" t="s">
        <v>64</v>
      </c>
      <c r="B36" s="16"/>
      <c r="C36" s="18">
        <f>C23/C10</f>
        <v>1.3475694851891509</v>
      </c>
      <c r="D36" s="17"/>
    </row>
    <row r="37" spans="1:5" ht="18.95" hidden="1" customHeight="1" thickBot="1">
      <c r="A37" s="15" t="s">
        <v>65</v>
      </c>
      <c r="B37" s="16"/>
      <c r="C37" s="18">
        <f>C22/C10</f>
        <v>0.24679952220925763</v>
      </c>
      <c r="D37" s="17"/>
    </row>
    <row r="38" spans="1:5" ht="18.95" hidden="1" customHeight="1" thickBot="1">
      <c r="A38" s="15" t="s">
        <v>66</v>
      </c>
      <c r="B38" s="16"/>
      <c r="C38" s="18"/>
      <c r="D38" s="18">
        <f>C18/C24*100</f>
        <v>10.810241388264282</v>
      </c>
    </row>
    <row r="39" spans="1:5" ht="18.95" hidden="1" customHeight="1" thickBot="1">
      <c r="A39" s="15" t="s">
        <v>67</v>
      </c>
      <c r="B39" s="16"/>
      <c r="C39" s="18"/>
      <c r="D39" s="18">
        <f>F19/C26*100</f>
        <v>79.483414456235195</v>
      </c>
    </row>
    <row r="40" spans="1:5" ht="18.95" hidden="1" customHeight="1" thickBot="1">
      <c r="A40" s="15" t="s">
        <v>68</v>
      </c>
      <c r="B40" s="16"/>
      <c r="C40" s="18"/>
      <c r="D40" s="19">
        <f>C8/C27*100</f>
        <v>0</v>
      </c>
    </row>
    <row r="41" spans="1:5" ht="18.95" hidden="1" customHeight="1" thickBot="1">
      <c r="A41" s="15" t="s">
        <v>69</v>
      </c>
      <c r="B41" s="16"/>
      <c r="C41" s="18">
        <f>C9/F14</f>
        <v>1.2500457990016574</v>
      </c>
      <c r="D41" s="20"/>
    </row>
    <row r="42" spans="1:5" ht="18.95" hidden="1" customHeight="1" thickBot="1">
      <c r="A42" s="15" t="s">
        <v>70</v>
      </c>
      <c r="B42" s="16"/>
      <c r="C42" s="18">
        <f>F19/F14</f>
        <v>0.99357908331324407</v>
      </c>
      <c r="D42" s="20"/>
    </row>
    <row r="43" spans="1:5" ht="18.95" hidden="1" customHeight="1" thickBot="1">
      <c r="A43" s="15" t="s">
        <v>71</v>
      </c>
      <c r="B43" s="16"/>
      <c r="C43" s="18"/>
      <c r="D43" s="18">
        <f>C6/C27*100</f>
        <v>30.926638580073423</v>
      </c>
    </row>
    <row r="44" spans="1:5" ht="18.95" hidden="1" customHeight="1" thickBot="1">
      <c r="A44" s="15" t="s">
        <v>72</v>
      </c>
      <c r="B44" s="16"/>
      <c r="C44" s="18">
        <f>F19/C4</f>
        <v>202.65710703977237</v>
      </c>
      <c r="D44" s="20"/>
    </row>
    <row r="45" spans="1:5" ht="21.6" hidden="1" customHeight="1" thickBot="1">
      <c r="A45" s="21" t="s">
        <v>73</v>
      </c>
      <c r="B45" s="22"/>
      <c r="C45" s="18">
        <f>F5/C15</f>
        <v>0.11058337136149976</v>
      </c>
      <c r="D45" s="20"/>
    </row>
    <row r="46" spans="1:5" ht="18.95" hidden="1" customHeight="1"/>
    <row r="47" spans="1:5" ht="18.95" hidden="1" customHeight="1"/>
    <row r="48" spans="1:5" ht="18.95" hidden="1" customHeight="1">
      <c r="E48" s="1">
        <f>F19+F23+F24+F25</f>
        <v>2428200674</v>
      </c>
    </row>
    <row r="49" spans="1:4" ht="18.95" hidden="1" customHeight="1"/>
    <row r="50" spans="1:4" ht="18.95" hidden="1" customHeight="1" thickBot="1"/>
    <row r="51" spans="1:4" ht="18.95" hidden="1" customHeight="1" thickBot="1">
      <c r="A51" s="23" t="s">
        <v>59</v>
      </c>
      <c r="B51" s="24"/>
      <c r="C51" s="25" t="s">
        <v>60</v>
      </c>
      <c r="D51" s="25" t="s">
        <v>61</v>
      </c>
    </row>
    <row r="52" spans="1:4" ht="18.95" hidden="1" customHeight="1" thickBot="1">
      <c r="A52" s="23" t="s">
        <v>62</v>
      </c>
      <c r="B52" s="24"/>
      <c r="C52" s="26">
        <f>F9/F26</f>
        <v>4.6569099332842816</v>
      </c>
      <c r="D52" s="25"/>
    </row>
    <row r="53" spans="1:4" ht="18.95" hidden="1" customHeight="1" thickBot="1">
      <c r="A53" s="23" t="s">
        <v>63</v>
      </c>
      <c r="B53" s="24"/>
      <c r="C53" s="26">
        <f>F9/C12</f>
        <v>3.5380936273478585</v>
      </c>
      <c r="D53" s="25"/>
    </row>
    <row r="54" spans="1:4" ht="18.95" hidden="1" customHeight="1" thickBot="1">
      <c r="A54" s="23" t="s">
        <v>64</v>
      </c>
      <c r="B54" s="24"/>
      <c r="C54" s="26">
        <f>C23/C10</f>
        <v>1.3475694851891509</v>
      </c>
      <c r="D54" s="25"/>
    </row>
    <row r="55" spans="1:4" ht="18.95" hidden="1" customHeight="1" thickBot="1">
      <c r="A55" s="23" t="s">
        <v>65</v>
      </c>
      <c r="B55" s="24"/>
      <c r="C55" s="26">
        <f>C22/C10</f>
        <v>0.24679952220925763</v>
      </c>
      <c r="D55" s="25"/>
    </row>
    <row r="56" spans="1:4" ht="18.95" hidden="1" customHeight="1" thickBot="1">
      <c r="A56" s="23" t="s">
        <v>66</v>
      </c>
      <c r="B56" s="24"/>
      <c r="C56" s="26"/>
      <c r="D56" s="26">
        <f>C18/C24*100</f>
        <v>10.810241388264282</v>
      </c>
    </row>
    <row r="57" spans="1:4" ht="18.95" hidden="1" customHeight="1" thickBot="1">
      <c r="A57" s="23" t="s">
        <v>67</v>
      </c>
      <c r="B57" s="24"/>
      <c r="C57" s="26"/>
      <c r="D57" s="26">
        <f>F19/C26*100</f>
        <v>79.483414456235195</v>
      </c>
    </row>
    <row r="58" spans="1:4" ht="18.95" hidden="1" customHeight="1" thickBot="1">
      <c r="A58" s="23" t="s">
        <v>68</v>
      </c>
      <c r="B58" s="24"/>
      <c r="C58" s="26"/>
      <c r="D58" s="27">
        <f>F8/C27*100</f>
        <v>64.588326728880418</v>
      </c>
    </row>
    <row r="59" spans="1:4" ht="18.95" hidden="1" customHeight="1" thickBot="1">
      <c r="A59" s="23" t="s">
        <v>69</v>
      </c>
      <c r="B59" s="24"/>
      <c r="C59" s="26">
        <f>C9/F14</f>
        <v>1.2500457990016574</v>
      </c>
      <c r="D59" s="27"/>
    </row>
    <row r="60" spans="1:4" ht="18.95" hidden="1" customHeight="1" thickBot="1">
      <c r="A60" s="23" t="s">
        <v>70</v>
      </c>
      <c r="B60" s="24"/>
      <c r="C60" s="26">
        <f>F19/F14</f>
        <v>0.99357908331324407</v>
      </c>
      <c r="D60" s="27"/>
    </row>
    <row r="61" spans="1:4" ht="18.95" hidden="1" customHeight="1" thickBot="1">
      <c r="A61" s="23" t="s">
        <v>71</v>
      </c>
      <c r="B61" s="24"/>
      <c r="C61" s="26"/>
      <c r="D61" s="26">
        <f>C6/C27*100</f>
        <v>30.926638580073423</v>
      </c>
    </row>
    <row r="62" spans="1:4" ht="18.95" hidden="1" customHeight="1" thickBot="1">
      <c r="A62" s="23" t="s">
        <v>72</v>
      </c>
      <c r="B62" s="24"/>
      <c r="C62" s="26">
        <f>F19/C4</f>
        <v>202.65710703977237</v>
      </c>
      <c r="D62" s="27"/>
    </row>
    <row r="63" spans="1:4" ht="18.95" hidden="1" customHeight="1" thickBot="1">
      <c r="A63" s="28" t="s">
        <v>73</v>
      </c>
      <c r="B63" s="29"/>
      <c r="C63" s="26">
        <f>F6/C16</f>
        <v>24.217806311367109</v>
      </c>
      <c r="D63" s="27"/>
    </row>
    <row r="64" spans="1:4" ht="18.95" hidden="1" customHeight="1"/>
    <row r="65" ht="18.95" hidden="1" customHeight="1"/>
    <row r="66" ht="18.95" hidden="1" customHeight="1"/>
    <row r="67" ht="18.95" hidden="1" customHeight="1"/>
    <row r="68" ht="18.95" hidden="1" customHeight="1"/>
    <row r="69" ht="18.95" hidden="1" customHeight="1"/>
    <row r="70" ht="18.95" hidden="1" customHeight="1"/>
    <row r="71" ht="18.95" hidden="1" customHeight="1"/>
    <row r="72" ht="18.95" hidden="1" customHeight="1"/>
    <row r="73" ht="18.95" hidden="1" customHeight="1"/>
    <row r="74" ht="18.95" hidden="1" customHeight="1"/>
    <row r="75" ht="18.95" hidden="1" customHeight="1"/>
    <row r="76" ht="18.95" hidden="1" customHeight="1"/>
    <row r="77" ht="18.95" hidden="1" customHeight="1"/>
    <row r="78" ht="18.95" hidden="1" customHeight="1"/>
    <row r="79" ht="18.95" hidden="1" customHeight="1"/>
    <row r="80" ht="18.95" hidden="1" customHeight="1"/>
    <row r="81" ht="18.95" hidden="1" customHeight="1"/>
    <row r="82" ht="18.95" hidden="1" customHeight="1"/>
    <row r="83" ht="18.95" hidden="1" customHeight="1"/>
    <row r="84" ht="18.95" hidden="1" customHeight="1"/>
    <row r="85" ht="18.95" hidden="1" customHeight="1"/>
    <row r="86" ht="18.95" hidden="1" customHeight="1"/>
    <row r="87" ht="18.95" hidden="1" customHeight="1"/>
    <row r="88" ht="18.95" hidden="1" customHeight="1"/>
    <row r="89" ht="18.95" hidden="1" customHeight="1"/>
    <row r="90" ht="18.95" hidden="1" customHeight="1"/>
    <row r="91" ht="18.95" hidden="1" customHeight="1"/>
    <row r="92" ht="18.95" hidden="1" customHeight="1"/>
    <row r="93" ht="18.95" hidden="1" customHeight="1"/>
    <row r="94" ht="18.95" hidden="1" customHeight="1"/>
    <row r="95" ht="18.95" hidden="1" customHeight="1"/>
    <row r="96" ht="18.95" hidden="1" customHeight="1"/>
    <row r="97" ht="18.95" hidden="1" customHeight="1"/>
    <row r="98" ht="18.95" hidden="1" customHeight="1"/>
    <row r="99" ht="18.95" hidden="1" customHeight="1"/>
    <row r="100" ht="18.95" hidden="1" customHeight="1"/>
    <row r="101" ht="18.95" hidden="1" customHeight="1"/>
    <row r="102" ht="18.95" hidden="1" customHeight="1"/>
    <row r="103" ht="18.95" hidden="1" customHeight="1"/>
    <row r="104" ht="18.95" hidden="1" customHeight="1"/>
    <row r="105" ht="18.95" hidden="1" customHeight="1"/>
    <row r="106" ht="18.95" hidden="1" customHeight="1"/>
    <row r="107" ht="18.95" hidden="1" customHeight="1"/>
    <row r="108" ht="18.95" hidden="1" customHeight="1"/>
    <row r="109" ht="18.95" hidden="1" customHeight="1"/>
    <row r="110" ht="18.95" hidden="1" customHeight="1"/>
    <row r="111" ht="18.95" hidden="1" customHeight="1"/>
    <row r="112" ht="18.95" hidden="1" customHeight="1"/>
    <row r="113" ht="18.95" hidden="1" customHeight="1"/>
    <row r="114" ht="18.95" hidden="1" customHeight="1"/>
    <row r="115" ht="18.95" hidden="1" customHeight="1"/>
    <row r="116" ht="18.95" hidden="1" customHeight="1"/>
    <row r="117" ht="18.95" hidden="1" customHeight="1"/>
    <row r="118" ht="18.95" hidden="1" customHeight="1"/>
    <row r="119" ht="18.95" hidden="1" customHeight="1"/>
    <row r="120" ht="18.95" hidden="1" customHeight="1"/>
    <row r="121" ht="18.95" hidden="1" customHeight="1"/>
    <row r="122" ht="18.95" hidden="1" customHeight="1"/>
    <row r="123" ht="18.95" hidden="1" customHeight="1"/>
    <row r="124" ht="18.95" hidden="1" customHeight="1"/>
  </sheetData>
  <mergeCells count="3">
    <mergeCell ref="A1:F1"/>
    <mergeCell ref="A2:B2"/>
    <mergeCell ref="A32:C32"/>
  </mergeCells>
  <printOptions horizontalCentered="1"/>
  <pageMargins left="0.39370078740157499" right="0.39370078740157499" top="0.59055118110236204" bottom="0.39370078740157499" header="0.78740157480314998" footer="0.196850393700787"/>
  <pageSetup paperSize="9" orientation="landscape" r:id="rId1"/>
  <headerFooter alignWithMargins="0"/>
  <rowBreaks count="2" manualBreakCount="2">
    <brk id="27" max="16383" man="1"/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نشاط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2019-02-28T07:56:11Z</cp:lastPrinted>
  <dcterms:created xsi:type="dcterms:W3CDTF">2019-02-28T07:53:56Z</dcterms:created>
  <dcterms:modified xsi:type="dcterms:W3CDTF">2019-02-28T07:56:23Z</dcterms:modified>
</cp:coreProperties>
</file>